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2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<sst xmlns="http://schemas.openxmlformats.org/spreadsheetml/2006/main" count="175" uniqueCount="129">
  <si>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</si>
  <si>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</si>
  <si>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</si>
  <si>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</si>
  <si>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</si>
  <si>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</si>
  <si>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</si>
  <si>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</si>
  <si>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</si>
  <si>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</si>
  <si>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</si>
  <si>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</si>
  <si>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</si>
  <si>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</si>
  <si>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</si>
  <si>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</si>
  <si>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</si>
  <si>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</si>
  <si>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</si>
  <si>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</si>
  <si>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</si>
  <si>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</si>
  <si>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</si>
  <si>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</si>
  <si>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</si>
  <si>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</si>
  <si>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</si>
  <si>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</si>
  <si>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</si>
  <si>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</si>
  <si>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</si>
  <si>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</si>
  <si>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</si>
  <si>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</si>
  <si>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</si>
  <si>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</si>
  <si>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</si>
  <si>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</si>
  <si>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</si>
  <si>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</si>
  <si>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</si>
  <si>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</si>
  <si>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</si>
  <si>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</si>
  <si>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</si>
  <si>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</si>
  <si>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Net profit for the period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</si>
  <si>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</si>
  <si>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</si>
  <si>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</si>
  <si>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</si>
  <si>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</si>
  <si>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</si>
  <si>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</si>
  <si>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</si>
  <si>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</si>
  <si>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</si>
  <si>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</si>
  <si>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</si>
  <si>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</si>
  <si>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</si>
  <si>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</si>
  <si>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</si>
  <si>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</si>
  <si>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</si>
  <si>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</si>
  <si>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</si>
  <si>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</si>
  <si>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</si>
  <si>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financial statements</t>
  </si>
  <si>
    <t>-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</si>
  <si>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</si>
  <si>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</si>
  <si>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</si>
  <si>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</si>
  <si>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Income tax expense</t>
  </si>
  <si>
    <t>Page 2</t>
  </si>
  <si>
    <t>Page 4</t>
  </si>
  <si>
    <t>Page 3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</si>
  <si>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</si>
  <si>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</si>
  <si>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</si>
  <si>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</si>
  <si>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</si>
  <si>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</si>
  <si>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</si>
  <si>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</si>
  <si>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</si>
  <si>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</si>
  <si>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</si>
  <si>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</si>
  <si>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</si>
  <si>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</si>
  <si>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</si>
  <si>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</si>
  <si>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</si>
  <si>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</si>
  <si>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</si>
  <si>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</si>
  <si>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</si>
  <si>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</si>
  <si>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</si>
  <si>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</si>
  <si>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Profit for the period</t>
  </si>
  <si>
    <t>Prepaid land lease payments</t>
  </si>
  <si>
    <t>UNAUDITED CONDENSED CONSOLIDATED CASH FLOW STATEMENT</t>
  </si>
  <si>
    <t>UNAUDITED CONDENSED CONSOLIDATED STATEMENT OF CHANGES IN EQUITY</t>
  </si>
  <si>
    <t>UNAUDITED CONDENSED CONSOLIDATED INCOME STATEMENT</t>
  </si>
  <si>
    <t>UNAUDITED CONDENSED CONSOLIDATED BALANCE SHEET</t>
  </si>
  <si>
    <t>As at 1 January 2008</t>
  </si>
  <si>
    <t>Deferred tax assets</t>
  </si>
  <si>
    <t>31.12.2008</t>
  </si>
  <si>
    <t>Net cash from operating activities</t>
  </si>
  <si>
    <t>Repayment of HP creditors</t>
  </si>
  <si>
    <t>Net cash used in financing activities</t>
  </si>
  <si>
    <t>Quarterly Report on Unaudited Consolidated Results for the Three-Month period ended 31 March 2009</t>
  </si>
  <si>
    <t>Unaudited 3 months ended 31 March 2008</t>
  </si>
  <si>
    <t>As at 31 March 2008</t>
  </si>
  <si>
    <t>Unaudited 3 months ended 31 March 2009</t>
  </si>
  <si>
    <t>As at 1 January 2009</t>
  </si>
  <si>
    <t>As at 31 March 2009</t>
  </si>
  <si>
    <t>ended 31 December 2008 and the accompanying explanatory notes attached to the interim financial statements.</t>
  </si>
  <si>
    <t>31.03.2009</t>
  </si>
  <si>
    <t>31.03.2008</t>
  </si>
  <si>
    <t>Statements for the year ended 31 December 2008 and the accompanying explanatory notes attached to the interim</t>
  </si>
  <si>
    <t>Quarterly Report on Unaudited Consolidated Results for the Three-Month ended 31 March 2009</t>
  </si>
  <si>
    <t>3 Months</t>
  </si>
  <si>
    <t>Repayment of other short term borrowings</t>
  </si>
  <si>
    <t>Proceed from disposal of property, plant and equipment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</si>
</sst>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5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0" xfId="0" applyNumberFormat="1" applyFont="1" applyAlignment="1" quotePrefix="1">
      <alignment horizontal="right"/>
    </xf>
    <xf numFmtId="37" fontId="0" fillId="0" borderId="5" xfId="0" applyNumberFormat="1" applyBorder="1" applyAlignment="1" quotePrefix="1">
      <alignment horizontal="right"/>
    </xf>
    <xf numFmtId="37" fontId="2" fillId="0" borderId="3" xfId="15" applyNumberFormat="1" applyFont="1" applyBorder="1" applyAlignment="1" quotePrefix="1">
      <alignment horizontal="right"/>
    </xf>
    <xf numFmtId="37" fontId="2" fillId="0" borderId="1" xfId="15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43175" y="1409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076950" y="1419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3870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371850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8">
      <selection activeCell="I30" sqref="I30"/>
    </sheetView>
  </sheetViews>
  <sheetFormatPr defaultColWidth="9.140625" defaultRowHeight="12.75"/>
  <cols>
    <col min="1" max="1" width="28.8515625" style="0" customWidth="1"/>
    <col min="2" max="2" width="8.851562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0.140625" style="0" customWidth="1"/>
  </cols>
  <sheetData>
    <row r="1" ht="15.75">
      <c r="A1" s="49" t="s">
        <v>73</v>
      </c>
    </row>
    <row r="2" ht="12.75">
      <c r="A2" s="2" t="s">
        <v>115</v>
      </c>
    </row>
    <row r="3" spans="1:11" ht="12.75">
      <c r="A3" s="50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2.75">
      <c r="A4" s="15"/>
    </row>
    <row r="5" ht="12.75">
      <c r="A5" s="41" t="s">
        <v>106</v>
      </c>
    </row>
    <row r="9" spans="3:11" ht="12.75">
      <c r="C9" s="60" t="s">
        <v>43</v>
      </c>
      <c r="D9" s="61"/>
      <c r="E9" s="61"/>
      <c r="F9" s="61"/>
      <c r="G9" s="61"/>
      <c r="H9" s="61"/>
      <c r="I9" s="61"/>
      <c r="J9" s="61"/>
      <c r="K9" s="62"/>
    </row>
    <row r="10" spans="5:9" ht="12.75">
      <c r="E10" s="60" t="s">
        <v>44</v>
      </c>
      <c r="F10" s="61"/>
      <c r="G10" s="62"/>
      <c r="I10" s="21" t="s">
        <v>45</v>
      </c>
    </row>
    <row r="11" spans="3:11" ht="12.75">
      <c r="C11" s="22" t="s">
        <v>32</v>
      </c>
      <c r="D11" s="22"/>
      <c r="E11" s="22" t="s">
        <v>35</v>
      </c>
      <c r="F11" s="22"/>
      <c r="G11" s="22" t="s">
        <v>37</v>
      </c>
      <c r="H11" s="22"/>
      <c r="I11" s="22" t="s">
        <v>39</v>
      </c>
      <c r="J11" s="22"/>
      <c r="K11" s="22" t="s">
        <v>41</v>
      </c>
    </row>
    <row r="12" spans="3:11" ht="12.75">
      <c r="C12" s="22" t="s">
        <v>33</v>
      </c>
      <c r="D12" s="22"/>
      <c r="E12" s="22" t="s">
        <v>36</v>
      </c>
      <c r="F12" s="22"/>
      <c r="G12" s="22" t="s">
        <v>38</v>
      </c>
      <c r="H12" s="22"/>
      <c r="I12" s="22" t="s">
        <v>40</v>
      </c>
      <c r="J12" s="22"/>
      <c r="K12" s="22" t="s">
        <v>42</v>
      </c>
    </row>
    <row r="13" spans="3:11" ht="12.75">
      <c r="C13" s="22" t="s">
        <v>34</v>
      </c>
      <c r="D13" s="22"/>
      <c r="E13" s="22" t="s">
        <v>34</v>
      </c>
      <c r="F13" s="22"/>
      <c r="G13" s="22" t="s">
        <v>34</v>
      </c>
      <c r="H13" s="22"/>
      <c r="I13" s="22" t="s">
        <v>34</v>
      </c>
      <c r="J13" s="22"/>
      <c r="K13" s="22" t="s">
        <v>34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116</v>
      </c>
    </row>
    <row r="17" spans="1:11" ht="12.75">
      <c r="A17" t="s">
        <v>109</v>
      </c>
      <c r="C17" s="44">
        <v>66000</v>
      </c>
      <c r="D17" s="44"/>
      <c r="E17" s="45" t="s">
        <v>70</v>
      </c>
      <c r="F17" s="45"/>
      <c r="G17" s="48">
        <v>6548</v>
      </c>
      <c r="H17" s="44"/>
      <c r="I17" s="44">
        <v>29023</v>
      </c>
      <c r="J17" s="44"/>
      <c r="K17" s="44">
        <f>SUM(C17:I17)</f>
        <v>101571</v>
      </c>
    </row>
    <row r="18" spans="3:11" ht="12.75"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t="s">
        <v>46</v>
      </c>
      <c r="C19" s="45" t="s">
        <v>70</v>
      </c>
      <c r="D19" s="44"/>
      <c r="E19" s="45" t="s">
        <v>70</v>
      </c>
      <c r="F19" s="45"/>
      <c r="G19" s="45" t="s">
        <v>70</v>
      </c>
      <c r="H19" s="44"/>
      <c r="I19" s="44">
        <v>4503</v>
      </c>
      <c r="J19" s="44"/>
      <c r="K19" s="44">
        <f>SUM(C19:I19)</f>
        <v>4503</v>
      </c>
    </row>
    <row r="20" spans="3:11" ht="12.75"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3.5" thickBot="1">
      <c r="A21" t="s">
        <v>117</v>
      </c>
      <c r="C21" s="46">
        <f>SUM(C17:C20)</f>
        <v>66000</v>
      </c>
      <c r="D21" s="46"/>
      <c r="E21" s="47" t="s">
        <v>70</v>
      </c>
      <c r="F21" s="47"/>
      <c r="G21" s="57">
        <v>6548</v>
      </c>
      <c r="H21" s="46"/>
      <c r="I21" s="46">
        <f>SUM(I17:I20)</f>
        <v>33526</v>
      </c>
      <c r="J21" s="46"/>
      <c r="K21" s="46">
        <f>SUM(K17:K20)</f>
        <v>106074</v>
      </c>
    </row>
    <row r="22" spans="3:11" ht="13.5" thickTop="1">
      <c r="C22" s="53"/>
      <c r="D22" s="53"/>
      <c r="E22" s="53"/>
      <c r="F22" s="53"/>
      <c r="G22" s="54"/>
      <c r="H22" s="53"/>
      <c r="I22" s="53"/>
      <c r="J22" s="53"/>
      <c r="K22" s="53"/>
    </row>
    <row r="23" spans="3:11" ht="12.75">
      <c r="C23" s="53"/>
      <c r="D23" s="53"/>
      <c r="E23" s="53"/>
      <c r="F23" s="53"/>
      <c r="G23" s="54"/>
      <c r="H23" s="53"/>
      <c r="I23" s="53"/>
      <c r="J23" s="53"/>
      <c r="K23" s="53"/>
    </row>
    <row r="24" spans="3:11" ht="12.75"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21" t="s">
        <v>118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t="s">
        <v>119</v>
      </c>
      <c r="C27" s="44">
        <v>66000</v>
      </c>
      <c r="D27" s="44"/>
      <c r="E27" s="45" t="s">
        <v>70</v>
      </c>
      <c r="F27" s="45"/>
      <c r="G27" s="44">
        <v>7474</v>
      </c>
      <c r="H27" s="44"/>
      <c r="I27" s="44">
        <v>47640</v>
      </c>
      <c r="J27" s="44"/>
      <c r="K27" s="44">
        <f>SUM(C27:I27)</f>
        <v>121114</v>
      </c>
    </row>
    <row r="28" spans="3:11" ht="12.75">
      <c r="C28" s="45"/>
      <c r="D28" s="44"/>
      <c r="E28" s="44"/>
      <c r="F28" s="44"/>
      <c r="G28" s="45"/>
      <c r="H28" s="44"/>
      <c r="I28" s="44"/>
      <c r="J28" s="44"/>
      <c r="K28" s="45"/>
    </row>
    <row r="29" spans="1:11" ht="12.75">
      <c r="A29" t="s">
        <v>46</v>
      </c>
      <c r="C29" s="45" t="s">
        <v>70</v>
      </c>
      <c r="D29" s="44"/>
      <c r="E29" s="45" t="s">
        <v>70</v>
      </c>
      <c r="F29" s="45"/>
      <c r="G29" s="45" t="s">
        <v>70</v>
      </c>
      <c r="H29" s="44"/>
      <c r="I29" s="44">
        <v>2874</v>
      </c>
      <c r="J29" s="44"/>
      <c r="K29" s="48">
        <f>I29</f>
        <v>2874</v>
      </c>
    </row>
    <row r="30" spans="3:11" ht="12.75"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3.5" thickBot="1">
      <c r="A31" t="s">
        <v>120</v>
      </c>
      <c r="C31" s="46">
        <f>SUM(C27:C30)</f>
        <v>66000</v>
      </c>
      <c r="D31" s="46"/>
      <c r="E31" s="47" t="s">
        <v>70</v>
      </c>
      <c r="F31" s="47"/>
      <c r="G31" s="46">
        <f>SUM(G27:G30)</f>
        <v>7474</v>
      </c>
      <c r="H31" s="46"/>
      <c r="I31" s="46">
        <f>SUM(I27:I30)</f>
        <v>50514</v>
      </c>
      <c r="J31" s="46"/>
      <c r="K31" s="46">
        <f>SUM(K27:K30)</f>
        <v>123988</v>
      </c>
    </row>
    <row r="32" spans="3:11" ht="13.5" thickTop="1">
      <c r="C32" s="44"/>
      <c r="D32" s="44"/>
      <c r="E32" s="44"/>
      <c r="F32" s="44"/>
      <c r="G32" s="44"/>
      <c r="H32" s="44"/>
      <c r="I32" s="44"/>
      <c r="J32" s="44"/>
      <c r="K32" s="44"/>
    </row>
    <row r="33" spans="3:11" ht="12.75">
      <c r="C33" s="44"/>
      <c r="D33" s="44"/>
      <c r="E33" s="44"/>
      <c r="F33" s="44"/>
      <c r="G33" s="44"/>
      <c r="H33" s="44"/>
      <c r="I33" s="44"/>
      <c r="J33" s="44"/>
      <c r="K33" s="44"/>
    </row>
    <row r="34" spans="3:11" ht="12.75">
      <c r="C34" s="44"/>
      <c r="D34" s="44"/>
      <c r="E34" s="44"/>
      <c r="F34" s="44"/>
      <c r="G34" s="44"/>
      <c r="H34" s="44"/>
      <c r="I34" s="44"/>
      <c r="J34" s="44"/>
      <c r="K34" s="44"/>
    </row>
    <row r="35" spans="3:11" ht="12.75">
      <c r="C35" s="44"/>
      <c r="D35" s="44"/>
      <c r="E35" s="44"/>
      <c r="F35" s="44"/>
      <c r="G35" s="44"/>
      <c r="H35" s="44"/>
      <c r="I35" s="44"/>
      <c r="J35" s="44"/>
      <c r="K35" s="44"/>
    </row>
    <row r="36" spans="3:11" ht="12.75">
      <c r="C36" s="44"/>
      <c r="D36" s="44"/>
      <c r="E36" s="44"/>
      <c r="F36" s="44"/>
      <c r="G36" s="44"/>
      <c r="H36" s="44"/>
      <c r="I36" s="44"/>
      <c r="J36" s="44"/>
      <c r="K36" s="44"/>
    </row>
    <row r="37" spans="3:11" ht="12.75">
      <c r="C37" s="44"/>
      <c r="D37" s="44"/>
      <c r="E37" s="44"/>
      <c r="F37" s="44"/>
      <c r="G37" s="44"/>
      <c r="H37" s="44"/>
      <c r="I37" s="44"/>
      <c r="J37" s="44"/>
      <c r="K37" s="44"/>
    </row>
    <row r="38" spans="3:11" ht="12.75">
      <c r="C38" s="44"/>
      <c r="D38" s="44"/>
      <c r="E38" s="44"/>
      <c r="F38" s="44"/>
      <c r="G38" s="44"/>
      <c r="H38" s="44"/>
      <c r="I38" s="44"/>
      <c r="J38" s="44"/>
      <c r="K38" s="44"/>
    </row>
    <row r="39" spans="3:11" ht="12.75">
      <c r="C39" s="44"/>
      <c r="D39" s="44"/>
      <c r="E39" s="44"/>
      <c r="F39" s="44"/>
      <c r="G39" s="44"/>
      <c r="H39" s="44"/>
      <c r="I39" s="44"/>
      <c r="J39" s="44"/>
      <c r="K39" s="44"/>
    </row>
    <row r="40" spans="3:11" ht="12.75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2.75">
      <c r="A63" s="15" t="s">
        <v>72</v>
      </c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121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/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2.7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6">
      <selection activeCell="F16" sqref="F16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9" t="s">
        <v>73</v>
      </c>
    </row>
    <row r="2" ht="12.75">
      <c r="A2" s="2" t="s">
        <v>115</v>
      </c>
    </row>
    <row r="3" spans="1:8" ht="12.75">
      <c r="A3" s="50" t="s">
        <v>74</v>
      </c>
      <c r="B3" s="51"/>
      <c r="C3" s="51"/>
      <c r="D3" s="51"/>
      <c r="E3" s="51"/>
      <c r="F3" s="51"/>
      <c r="G3" s="51"/>
      <c r="H3" s="50"/>
    </row>
    <row r="4" ht="12.75">
      <c r="A4" s="15"/>
    </row>
    <row r="5" ht="12.75">
      <c r="A5" s="41" t="s">
        <v>107</v>
      </c>
    </row>
    <row r="6" ht="12.75">
      <c r="A6" s="41"/>
    </row>
    <row r="8" spans="1:19" ht="15.75" customHeight="1">
      <c r="A8" s="19"/>
      <c r="B8" s="63" t="s">
        <v>47</v>
      </c>
      <c r="C8" s="63"/>
      <c r="D8" s="63"/>
      <c r="E8" s="19"/>
      <c r="F8" s="63" t="s">
        <v>48</v>
      </c>
      <c r="G8" s="63"/>
      <c r="H8" s="63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53</v>
      </c>
      <c r="C9" s="19"/>
      <c r="D9" s="19" t="s">
        <v>50</v>
      </c>
      <c r="E9" s="19"/>
      <c r="F9" s="19" t="s">
        <v>53</v>
      </c>
      <c r="G9" s="19"/>
      <c r="H9" s="19" t="s">
        <v>50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52</v>
      </c>
      <c r="C10" s="19"/>
      <c r="D10" s="19" t="s">
        <v>51</v>
      </c>
      <c r="E10" s="19"/>
      <c r="F10" s="19" t="s">
        <v>52</v>
      </c>
      <c r="G10" s="19"/>
      <c r="H10" s="19" t="s">
        <v>51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49</v>
      </c>
      <c r="C11" s="19"/>
      <c r="D11" s="19" t="s">
        <v>49</v>
      </c>
      <c r="E11" s="19"/>
      <c r="F11" s="19" t="s">
        <v>54</v>
      </c>
      <c r="G11" s="19"/>
      <c r="H11" s="19" t="s">
        <v>55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122</v>
      </c>
      <c r="C12" s="19"/>
      <c r="D12" s="19" t="s">
        <v>123</v>
      </c>
      <c r="E12" s="19"/>
      <c r="F12" s="19" t="s">
        <v>122</v>
      </c>
      <c r="G12" s="19"/>
      <c r="H12" s="19" t="s">
        <v>123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20</v>
      </c>
      <c r="C13" s="11"/>
      <c r="D13" s="11" t="s">
        <v>34</v>
      </c>
      <c r="E13" s="11"/>
      <c r="F13" s="11" t="s">
        <v>34</v>
      </c>
      <c r="G13" s="11"/>
      <c r="H13" s="20" t="s">
        <v>20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56</v>
      </c>
      <c r="B15" s="23">
        <v>31637</v>
      </c>
      <c r="C15" s="23"/>
      <c r="D15" s="23">
        <v>42352</v>
      </c>
      <c r="E15" s="23"/>
      <c r="F15" s="23">
        <v>31637</v>
      </c>
      <c r="H15" s="23">
        <v>42352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57</v>
      </c>
      <c r="B16" s="24">
        <v>-20394</v>
      </c>
      <c r="C16" s="23"/>
      <c r="D16" s="24">
        <v>-28767</v>
      </c>
      <c r="E16" s="23"/>
      <c r="F16" s="24">
        <v>-20394</v>
      </c>
      <c r="H16" s="24">
        <v>-28767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58</v>
      </c>
      <c r="B17" s="32">
        <f>SUM(B15:B16)</f>
        <v>11243</v>
      </c>
      <c r="C17" s="32"/>
      <c r="D17" s="32">
        <f>SUM(D15:D16)</f>
        <v>13585</v>
      </c>
      <c r="E17" s="32"/>
      <c r="F17" s="32">
        <f>SUM(F15:F16)</f>
        <v>11243</v>
      </c>
      <c r="G17" s="11"/>
      <c r="H17" s="32">
        <f>SUM(H15:H16)</f>
        <v>13585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59</v>
      </c>
      <c r="B19" s="23">
        <v>483</v>
      </c>
      <c r="C19" s="23"/>
      <c r="D19" s="23">
        <v>70</v>
      </c>
      <c r="E19" s="23"/>
      <c r="F19" s="23">
        <v>483</v>
      </c>
      <c r="G19" s="1"/>
      <c r="H19" s="23">
        <v>70</v>
      </c>
    </row>
    <row r="20" spans="1:8" ht="12.75">
      <c r="A20" s="2" t="s">
        <v>60</v>
      </c>
      <c r="B20" s="23">
        <f>-1154-1956-1009-150</f>
        <v>-4269</v>
      </c>
      <c r="C20" s="23"/>
      <c r="D20" s="23">
        <f>-1210-1877-747-201</f>
        <v>-4035</v>
      </c>
      <c r="E20" s="23"/>
      <c r="F20" s="23">
        <f>-1154-1956-1009-150</f>
        <v>-4269</v>
      </c>
      <c r="G20" s="1"/>
      <c r="H20" s="23">
        <f>-1210-1877-747-201</f>
        <v>-4035</v>
      </c>
    </row>
    <row r="21" spans="1:8" ht="12.75">
      <c r="A21" s="2" t="s">
        <v>61</v>
      </c>
      <c r="B21" s="23">
        <f>-2092</f>
        <v>-2092</v>
      </c>
      <c r="C21" s="23"/>
      <c r="D21" s="23">
        <f>-1908</f>
        <v>-1908</v>
      </c>
      <c r="E21" s="23"/>
      <c r="F21" s="23">
        <f>-2092</f>
        <v>-2092</v>
      </c>
      <c r="G21" s="1"/>
      <c r="H21" s="23">
        <f>-1908</f>
        <v>-1908</v>
      </c>
    </row>
    <row r="22" spans="1:8" ht="12.75">
      <c r="A22" s="2" t="s">
        <v>62</v>
      </c>
      <c r="B22" s="23">
        <f>-1154-22</f>
        <v>-1176</v>
      </c>
      <c r="C22" s="23"/>
      <c r="D22" s="23">
        <f>-961-437</f>
        <v>-1398</v>
      </c>
      <c r="E22" s="23"/>
      <c r="F22" s="23">
        <f>-1154-22</f>
        <v>-1176</v>
      </c>
      <c r="G22" s="1"/>
      <c r="H22" s="23">
        <f>-961-437</f>
        <v>-1398</v>
      </c>
    </row>
    <row r="23" spans="1:8" ht="12.75">
      <c r="A23" s="2" t="s">
        <v>63</v>
      </c>
      <c r="B23" s="24">
        <f>-260</f>
        <v>-260</v>
      </c>
      <c r="C23" s="23"/>
      <c r="D23" s="24">
        <f>-551</f>
        <v>-551</v>
      </c>
      <c r="E23" s="23"/>
      <c r="F23" s="24">
        <f>-260</f>
        <v>-260</v>
      </c>
      <c r="G23" s="1"/>
      <c r="H23" s="24">
        <f>-551</f>
        <v>-551</v>
      </c>
    </row>
    <row r="24" spans="1:8" ht="12.75">
      <c r="A24" s="9" t="s">
        <v>64</v>
      </c>
      <c r="B24" s="23">
        <f>SUM(B17:B23)</f>
        <v>3929</v>
      </c>
      <c r="C24" s="23"/>
      <c r="D24" s="23">
        <f>SUM(D17:D23)</f>
        <v>5763</v>
      </c>
      <c r="E24" s="23"/>
      <c r="F24" s="23">
        <f>SUM(F17:F23)</f>
        <v>3929</v>
      </c>
      <c r="G24" s="1"/>
      <c r="H24" s="23">
        <f>SUM(H17:H23)</f>
        <v>5763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75</v>
      </c>
      <c r="B26" s="23">
        <v>-1055</v>
      </c>
      <c r="C26" s="23"/>
      <c r="D26" s="23">
        <v>-1260</v>
      </c>
      <c r="E26" s="23"/>
      <c r="F26" s="23">
        <v>-1055</v>
      </c>
      <c r="G26" s="1"/>
      <c r="H26" s="23">
        <v>-1260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103</v>
      </c>
      <c r="B28" s="30">
        <f>B24+B26</f>
        <v>2874</v>
      </c>
      <c r="C28" s="23"/>
      <c r="D28" s="30">
        <f>D24+D26</f>
        <v>4503</v>
      </c>
      <c r="E28" s="23"/>
      <c r="F28" s="30">
        <f>F24+F26</f>
        <v>2874</v>
      </c>
      <c r="H28" s="30">
        <f>H24+H26</f>
        <v>4503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65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66</v>
      </c>
      <c r="B34" s="42">
        <f>B28</f>
        <v>2874</v>
      </c>
      <c r="C34" s="23"/>
      <c r="D34" s="42">
        <f>D28</f>
        <v>4503</v>
      </c>
      <c r="E34" s="23"/>
      <c r="F34" s="42">
        <f>F28</f>
        <v>2874</v>
      </c>
      <c r="G34" s="1"/>
      <c r="H34" s="42">
        <f>H28</f>
        <v>4503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67</v>
      </c>
      <c r="B38" s="43">
        <f>(B34/132000)*100</f>
        <v>2.1772727272727272</v>
      </c>
      <c r="C38" s="10"/>
      <c r="D38" s="43">
        <f>(D34/132000)*100</f>
        <v>3.4113636363636366</v>
      </c>
      <c r="E38" s="10"/>
      <c r="F38" s="43">
        <f>(F34/132000)*100</f>
        <v>2.1772727272727272</v>
      </c>
      <c r="G38" s="10"/>
      <c r="H38" s="43">
        <f>(H34/132000)*100</f>
        <v>3.4113636363636366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68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124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69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6"/>
  <sheetViews>
    <sheetView tabSelected="1" workbookViewId="0" topLeftCell="A2">
      <selection activeCell="D51" sqref="D51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73</v>
      </c>
    </row>
    <row r="2" ht="12.75">
      <c r="A2" s="2" t="s">
        <v>125</v>
      </c>
    </row>
    <row r="3" spans="1:4" ht="12.75">
      <c r="A3" s="50" t="s">
        <v>77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105</v>
      </c>
      <c r="B5" s="1"/>
      <c r="C5" s="1"/>
      <c r="D5" s="15"/>
    </row>
    <row r="6" spans="1:15" ht="15.75" customHeight="1">
      <c r="A6" s="19"/>
      <c r="B6" s="19" t="s">
        <v>126</v>
      </c>
      <c r="C6" s="19"/>
      <c r="D6" s="19" t="s">
        <v>126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79</v>
      </c>
      <c r="C7" s="19"/>
      <c r="D7" s="19" t="s">
        <v>79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122</v>
      </c>
      <c r="C8" s="19"/>
      <c r="D8" s="19" t="s">
        <v>123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80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81</v>
      </c>
      <c r="B12" s="27">
        <v>3929</v>
      </c>
      <c r="D12" s="27">
        <v>5763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82</v>
      </c>
      <c r="B13" s="28"/>
      <c r="D13" s="2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83</v>
      </c>
      <c r="B14" s="28">
        <v>1232</v>
      </c>
      <c r="D14" s="28">
        <v>1028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84</v>
      </c>
      <c r="B15" s="29">
        <f>210-39</f>
        <v>171</v>
      </c>
      <c r="D15" s="29">
        <v>521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85</v>
      </c>
      <c r="B16" s="55">
        <f>SUM(B12:B15)</f>
        <v>5332</v>
      </c>
      <c r="C16" s="11"/>
      <c r="D16" s="55">
        <f>SUM(D12:D15)</f>
        <v>7312</v>
      </c>
    </row>
    <row r="17" spans="2:4" ht="12.75">
      <c r="B17" s="55"/>
      <c r="C17" s="11"/>
      <c r="D17" s="55"/>
    </row>
    <row r="18" spans="1:4" ht="12.75">
      <c r="A18" s="2" t="s">
        <v>86</v>
      </c>
      <c r="B18" s="28">
        <f>2414+3696</f>
        <v>6110</v>
      </c>
      <c r="C18" s="1"/>
      <c r="D18" s="28">
        <f>5236+659</f>
        <v>5895</v>
      </c>
    </row>
    <row r="19" spans="1:4" ht="12.75">
      <c r="A19" s="2" t="s">
        <v>87</v>
      </c>
      <c r="B19" s="28">
        <f>1991</f>
        <v>1991</v>
      </c>
      <c r="C19" s="1"/>
      <c r="D19" s="28">
        <v>-542</v>
      </c>
    </row>
    <row r="20" spans="1:4" ht="12.75">
      <c r="A20" s="2" t="s">
        <v>88</v>
      </c>
      <c r="B20" s="29">
        <v>-1376</v>
      </c>
      <c r="C20" s="1"/>
      <c r="D20" s="29">
        <v>-311</v>
      </c>
    </row>
    <row r="21" spans="2:4" ht="12.75">
      <c r="B21" s="23"/>
      <c r="C21" s="1"/>
      <c r="D21" s="23"/>
    </row>
    <row r="22" spans="1:4" ht="12.75">
      <c r="A22" s="2" t="s">
        <v>112</v>
      </c>
      <c r="B22" s="23">
        <f>SUM(B16:B20)</f>
        <v>12057</v>
      </c>
      <c r="C22" s="1"/>
      <c r="D22" s="23">
        <f>SUM(D16:D20)</f>
        <v>12354</v>
      </c>
    </row>
    <row r="23" spans="2:4" ht="12.75">
      <c r="B23" s="23"/>
      <c r="C23" s="1"/>
      <c r="D23" s="23"/>
    </row>
    <row r="24" spans="1:4" ht="12.75">
      <c r="A24" s="9" t="s">
        <v>89</v>
      </c>
      <c r="B24" s="26"/>
      <c r="D24" s="23"/>
    </row>
    <row r="25" spans="1:4" ht="12.75">
      <c r="A25" s="2" t="s">
        <v>90</v>
      </c>
      <c r="B25" s="27">
        <v>-334</v>
      </c>
      <c r="D25" s="27">
        <v>-602</v>
      </c>
    </row>
    <row r="26" spans="1:4" ht="12.75">
      <c r="A26" s="2" t="s">
        <v>128</v>
      </c>
      <c r="B26" s="28">
        <v>125</v>
      </c>
      <c r="D26" s="55" t="s">
        <v>70</v>
      </c>
    </row>
    <row r="27" spans="1:4" ht="12.75">
      <c r="A27" s="2" t="s">
        <v>91</v>
      </c>
      <c r="B27" s="29">
        <v>50</v>
      </c>
      <c r="D27" s="29">
        <v>30</v>
      </c>
    </row>
    <row r="28" spans="2:4" ht="12.75">
      <c r="B28" s="23"/>
      <c r="D28" s="23"/>
    </row>
    <row r="29" spans="1:4" ht="12.75">
      <c r="A29" s="2" t="s">
        <v>92</v>
      </c>
      <c r="B29" s="23">
        <f>SUM(B25:B27)</f>
        <v>-159</v>
      </c>
      <c r="C29" s="1"/>
      <c r="D29" s="23">
        <f>SUM(D25:D27)</f>
        <v>-572</v>
      </c>
    </row>
    <row r="30" spans="2:4" ht="12.75">
      <c r="B30" s="23"/>
      <c r="C30" s="1"/>
      <c r="D30" s="23"/>
    </row>
    <row r="31" spans="1:4" ht="12.75">
      <c r="A31" s="9" t="s">
        <v>93</v>
      </c>
      <c r="B31" s="23"/>
      <c r="C31" s="1"/>
      <c r="D31" s="23"/>
    </row>
    <row r="32" spans="1:4" ht="12.75">
      <c r="A32" s="2" t="s">
        <v>94</v>
      </c>
      <c r="B32" s="27">
        <v>-260</v>
      </c>
      <c r="C32" s="1"/>
      <c r="D32" s="27">
        <v>-551</v>
      </c>
    </row>
    <row r="33" spans="1:4" ht="12.75">
      <c r="A33" s="2" t="s">
        <v>127</v>
      </c>
      <c r="B33" s="55">
        <v>-9136</v>
      </c>
      <c r="D33" s="55">
        <v>-6516</v>
      </c>
    </row>
    <row r="34" spans="1:5" ht="12.75">
      <c r="A34" s="2" t="s">
        <v>95</v>
      </c>
      <c r="B34" s="28">
        <v>-348</v>
      </c>
      <c r="C34" s="1"/>
      <c r="D34" s="28">
        <v>-324</v>
      </c>
      <c r="E34" s="15"/>
    </row>
    <row r="35" spans="1:5" ht="12.75">
      <c r="A35" s="2" t="s">
        <v>113</v>
      </c>
      <c r="B35" s="29">
        <v>-632</v>
      </c>
      <c r="C35" s="1"/>
      <c r="D35" s="29">
        <v>-336</v>
      </c>
      <c r="E35" s="15"/>
    </row>
    <row r="36" spans="1:5" ht="12.75">
      <c r="A36" s="9"/>
      <c r="B36" s="23"/>
      <c r="C36" s="1"/>
      <c r="D36" s="36"/>
      <c r="E36" s="15"/>
    </row>
    <row r="37" spans="1:5" ht="12.75">
      <c r="A37" s="2" t="s">
        <v>114</v>
      </c>
      <c r="B37" s="23">
        <f>SUM(B32:B35)</f>
        <v>-10376</v>
      </c>
      <c r="C37" s="10"/>
      <c r="D37" s="36">
        <f>SUM(D32:D35)</f>
        <v>-7727</v>
      </c>
      <c r="E37" s="15"/>
    </row>
    <row r="38" spans="1:5" ht="12.75">
      <c r="A38" s="9"/>
      <c r="B38" s="24"/>
      <c r="C38" s="1"/>
      <c r="D38" s="34"/>
      <c r="E38" s="15"/>
    </row>
    <row r="39" spans="1:5" ht="15" customHeight="1">
      <c r="A39" s="2" t="s">
        <v>96</v>
      </c>
      <c r="B39" s="23">
        <f>B37+B29+B22</f>
        <v>1522</v>
      </c>
      <c r="C39" s="1"/>
      <c r="D39" s="36">
        <f>D37+D29+D22</f>
        <v>4055</v>
      </c>
      <c r="E39" s="15"/>
    </row>
    <row r="40" spans="2:5" ht="15" customHeight="1">
      <c r="B40" s="23"/>
      <c r="C40" s="1"/>
      <c r="D40" s="23"/>
      <c r="E40" s="15"/>
    </row>
    <row r="41" spans="1:5" ht="12.75">
      <c r="A41" s="2" t="s">
        <v>98</v>
      </c>
      <c r="B41" s="23">
        <v>15713</v>
      </c>
      <c r="C41" s="1"/>
      <c r="D41" s="36">
        <v>3266</v>
      </c>
      <c r="E41" s="15"/>
    </row>
    <row r="42" spans="2:5" ht="12.75">
      <c r="B42" s="23"/>
      <c r="C42" s="1"/>
      <c r="D42" s="36"/>
      <c r="E42" s="15"/>
    </row>
    <row r="43" spans="1:5" ht="12.75" customHeight="1" thickBot="1">
      <c r="A43" s="2" t="s">
        <v>97</v>
      </c>
      <c r="B43" s="30">
        <f>B39+B41</f>
        <v>17235</v>
      </c>
      <c r="C43" s="1"/>
      <c r="D43" s="40">
        <f>D39+D41</f>
        <v>7321</v>
      </c>
      <c r="E43" s="15"/>
    </row>
    <row r="44" spans="1:5" ht="13.5" thickTop="1">
      <c r="A44" s="9"/>
      <c r="B44" s="23"/>
      <c r="C44" s="1"/>
      <c r="D44" s="23"/>
      <c r="E44" s="15"/>
    </row>
    <row r="45" spans="1:4" ht="12.75">
      <c r="A45" s="9"/>
      <c r="B45" s="26"/>
      <c r="D45" s="23"/>
    </row>
    <row r="46" spans="1:4" ht="12.75">
      <c r="A46" s="9" t="s">
        <v>100</v>
      </c>
      <c r="B46" s="26"/>
      <c r="D46" s="23"/>
    </row>
    <row r="47" spans="1:4" ht="12.75" customHeight="1">
      <c r="A47" s="15" t="s">
        <v>11</v>
      </c>
      <c r="B47" s="23">
        <v>10875</v>
      </c>
      <c r="C47" s="1"/>
      <c r="D47" s="23">
        <v>5990</v>
      </c>
    </row>
    <row r="48" spans="1:4" ht="12.75" customHeight="1">
      <c r="A48" s="15" t="s">
        <v>101</v>
      </c>
      <c r="B48" s="23">
        <v>7081</v>
      </c>
      <c r="C48" s="1"/>
      <c r="D48" s="23">
        <v>4852</v>
      </c>
    </row>
    <row r="49" spans="1:4" ht="12.75" customHeight="1">
      <c r="A49" s="2" t="s">
        <v>102</v>
      </c>
      <c r="B49" s="26">
        <v>-721</v>
      </c>
      <c r="D49" s="26">
        <v>-3521</v>
      </c>
    </row>
    <row r="50" spans="2:4" ht="12.75">
      <c r="B50" s="26"/>
      <c r="D50" s="15"/>
    </row>
    <row r="51" spans="2:4" ht="13.5" thickBot="1">
      <c r="B51" s="30">
        <f>SUM(B47:B49)</f>
        <v>17235</v>
      </c>
      <c r="C51" s="5"/>
      <c r="D51" s="40">
        <f>SUM(D47:D49)</f>
        <v>7321</v>
      </c>
    </row>
    <row r="52" spans="2:4" ht="13.5" thickTop="1">
      <c r="B52" s="1"/>
      <c r="C52" s="5"/>
      <c r="D52" s="15"/>
    </row>
    <row r="53" spans="2:4" ht="12.75">
      <c r="B53" s="1"/>
      <c r="C53" s="5"/>
      <c r="D53" s="15"/>
    </row>
    <row r="54" ht="12.75">
      <c r="A54" s="15" t="s">
        <v>99</v>
      </c>
    </row>
    <row r="55" ht="12.75">
      <c r="A55" s="15" t="s">
        <v>124</v>
      </c>
    </row>
    <row r="56" ht="12.75">
      <c r="A56" s="15" t="s">
        <v>69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workbookViewId="0" topLeftCell="A22">
      <selection activeCell="B51" sqref="B51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9" t="s">
        <v>73</v>
      </c>
    </row>
    <row r="2" ht="12.75">
      <c r="A2" s="2" t="s">
        <v>125</v>
      </c>
    </row>
    <row r="3" spans="1:4" ht="12.75">
      <c r="A3" s="50" t="s">
        <v>76</v>
      </c>
      <c r="B3" s="51"/>
      <c r="C3" s="51"/>
      <c r="D3" s="50"/>
    </row>
    <row r="4" spans="1:4" ht="12.75">
      <c r="A4" s="15"/>
      <c r="B4" s="1"/>
      <c r="C4" s="1"/>
      <c r="D4" s="15"/>
    </row>
    <row r="5" spans="1:4" ht="12.75">
      <c r="A5" s="41" t="s">
        <v>108</v>
      </c>
      <c r="B5" s="1"/>
      <c r="C5" s="1"/>
      <c r="D5" s="15"/>
    </row>
    <row r="6" spans="1:15" ht="15.75" customHeight="1">
      <c r="A6" s="19"/>
      <c r="B6" s="19" t="s">
        <v>21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122</v>
      </c>
      <c r="C8" s="19"/>
      <c r="D8" s="19" t="s">
        <v>111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36643</v>
      </c>
      <c r="D12" s="33">
        <v>37596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875</v>
      </c>
      <c r="D13" s="56">
        <v>875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104</v>
      </c>
      <c r="B14" s="23">
        <v>9310</v>
      </c>
      <c r="D14" s="56">
        <v>9340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3">
        <v>57</v>
      </c>
      <c r="D15" s="36">
        <v>59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8" t="s">
        <v>110</v>
      </c>
      <c r="B16" s="59">
        <v>2099</v>
      </c>
      <c r="C16" s="1"/>
      <c r="D16" s="34">
        <v>2099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4" ht="12.75">
      <c r="A17" s="6"/>
      <c r="B17" s="32">
        <f>SUM(B12:B16)</f>
        <v>48984</v>
      </c>
      <c r="C17" s="11"/>
      <c r="D17" s="32">
        <f>SUM(D12:D16)</f>
        <v>49969</v>
      </c>
    </row>
    <row r="18" spans="1:4" ht="12.75">
      <c r="A18" s="6"/>
      <c r="B18" s="25"/>
      <c r="C18" s="4"/>
      <c r="D18" s="35"/>
    </row>
    <row r="19" spans="1:4" ht="12.75">
      <c r="A19" s="9" t="s">
        <v>0</v>
      </c>
      <c r="B19" s="26"/>
      <c r="D19" s="33"/>
    </row>
    <row r="20" spans="1:4" ht="12.75">
      <c r="A20" s="2" t="s">
        <v>7</v>
      </c>
      <c r="B20" s="27">
        <v>34030</v>
      </c>
      <c r="D20" s="27">
        <v>36444</v>
      </c>
    </row>
    <row r="21" spans="1:4" ht="12.75">
      <c r="A21" s="2" t="s">
        <v>8</v>
      </c>
      <c r="B21" s="28">
        <v>44784</v>
      </c>
      <c r="D21" s="28">
        <v>54346</v>
      </c>
    </row>
    <row r="22" spans="1:4" ht="12.75">
      <c r="A22" s="2" t="s">
        <v>9</v>
      </c>
      <c r="B22" s="28">
        <v>2566</v>
      </c>
      <c r="D22" s="28">
        <v>648</v>
      </c>
    </row>
    <row r="23" spans="1:4" ht="12.75">
      <c r="A23" s="2" t="s">
        <v>10</v>
      </c>
      <c r="B23" s="58">
        <v>1099</v>
      </c>
      <c r="D23" s="28">
        <v>1078</v>
      </c>
    </row>
    <row r="24" spans="1:4" ht="12.75">
      <c r="A24" s="2" t="s">
        <v>11</v>
      </c>
      <c r="B24" s="29">
        <v>17956</v>
      </c>
      <c r="D24" s="29">
        <v>16800</v>
      </c>
    </row>
    <row r="25" spans="2:4" ht="12.75">
      <c r="B25" s="26">
        <f>SUM(B20:B24)</f>
        <v>100435</v>
      </c>
      <c r="D25" s="23">
        <f>SUM(D20:D24)</f>
        <v>109316</v>
      </c>
    </row>
    <row r="26" spans="2:4" ht="12.75">
      <c r="B26" s="26"/>
      <c r="D26" s="23"/>
    </row>
    <row r="27" spans="1:4" ht="13.5" thickBot="1">
      <c r="A27" s="9" t="s">
        <v>12</v>
      </c>
      <c r="B27" s="30">
        <f>B25+B17</f>
        <v>149419</v>
      </c>
      <c r="D27" s="30">
        <f>D25+D17</f>
        <v>159285</v>
      </c>
    </row>
    <row r="28" spans="2:4" ht="13.5" thickTop="1">
      <c r="B28" s="23"/>
      <c r="D28" s="23"/>
    </row>
    <row r="29" spans="2:4" ht="12.75">
      <c r="B29" s="23"/>
      <c r="D29" s="23"/>
    </row>
    <row r="30" spans="1:4" ht="12.75">
      <c r="A30" s="9" t="s">
        <v>13</v>
      </c>
      <c r="B30" s="23"/>
      <c r="D30" s="23"/>
    </row>
    <row r="31" spans="1:4" ht="12.75">
      <c r="A31" s="2" t="s">
        <v>14</v>
      </c>
      <c r="B31" s="23">
        <v>66000</v>
      </c>
      <c r="D31" s="23">
        <v>66000</v>
      </c>
    </row>
    <row r="32" spans="1:4" ht="12.75">
      <c r="A32" s="2" t="s">
        <v>15</v>
      </c>
      <c r="B32" s="23">
        <v>7474</v>
      </c>
      <c r="D32" s="23">
        <v>7474</v>
      </c>
    </row>
    <row r="33" spans="1:4" ht="12.75">
      <c r="A33" s="2" t="s">
        <v>16</v>
      </c>
      <c r="B33" s="24">
        <v>50514</v>
      </c>
      <c r="D33" s="24">
        <v>47640</v>
      </c>
    </row>
    <row r="34" spans="1:4" ht="12.75">
      <c r="A34" s="9" t="s">
        <v>17</v>
      </c>
      <c r="B34" s="23">
        <f>SUM(B31:B33)</f>
        <v>123988</v>
      </c>
      <c r="D34" s="23">
        <f>SUM(D31:D33)</f>
        <v>121114</v>
      </c>
    </row>
    <row r="35" spans="2:4" ht="12.75">
      <c r="B35" s="26"/>
      <c r="C35" s="1"/>
      <c r="D35" s="36"/>
    </row>
    <row r="36" spans="1:4" ht="12.75">
      <c r="A36" s="9" t="s">
        <v>22</v>
      </c>
      <c r="B36" s="26"/>
      <c r="D36" s="36"/>
    </row>
    <row r="37" spans="1:4" ht="12.75">
      <c r="A37" s="2" t="s">
        <v>23</v>
      </c>
      <c r="B37" s="27">
        <v>3474</v>
      </c>
      <c r="C37" s="1"/>
      <c r="D37" s="37">
        <v>3856</v>
      </c>
    </row>
    <row r="38" spans="1:4" ht="12.75">
      <c r="A38" s="2" t="s">
        <v>24</v>
      </c>
      <c r="B38" s="55">
        <v>759</v>
      </c>
      <c r="C38" s="1"/>
      <c r="D38" s="38">
        <v>759</v>
      </c>
    </row>
    <row r="39" spans="1:4" ht="12.75">
      <c r="A39" s="9" t="s">
        <v>28</v>
      </c>
      <c r="B39" s="31">
        <f>SUM(B37:B38)</f>
        <v>4233</v>
      </c>
      <c r="C39" s="1"/>
      <c r="D39" s="39">
        <f>SUM(D37:D38)</f>
        <v>4615</v>
      </c>
    </row>
    <row r="40" spans="2:4" ht="12.75">
      <c r="B40" s="28"/>
      <c r="C40" s="10"/>
      <c r="D40" s="38"/>
    </row>
    <row r="41" spans="1:4" ht="12.75">
      <c r="A41" s="9" t="s">
        <v>1</v>
      </c>
      <c r="B41" s="28"/>
      <c r="C41" s="1"/>
      <c r="D41" s="38"/>
    </row>
    <row r="42" spans="1:4" ht="15" customHeight="1">
      <c r="A42" s="2" t="s">
        <v>25</v>
      </c>
      <c r="B42" s="28">
        <v>7340</v>
      </c>
      <c r="C42" s="1"/>
      <c r="D42" s="38">
        <v>9364</v>
      </c>
    </row>
    <row r="43" spans="1:4" ht="15" customHeight="1">
      <c r="A43" s="2" t="s">
        <v>26</v>
      </c>
      <c r="B43" s="28">
        <v>2844</v>
      </c>
      <c r="D43" s="28">
        <v>2777</v>
      </c>
    </row>
    <row r="44" spans="1:4" ht="12.75">
      <c r="A44" s="2" t="s">
        <v>23</v>
      </c>
      <c r="B44" s="28">
        <v>10962</v>
      </c>
      <c r="D44" s="38">
        <v>21062</v>
      </c>
    </row>
    <row r="45" spans="1:4" ht="12.75">
      <c r="A45" s="2" t="s">
        <v>27</v>
      </c>
      <c r="B45" s="55">
        <v>52</v>
      </c>
      <c r="D45" s="38">
        <v>353</v>
      </c>
    </row>
    <row r="46" spans="1:4" ht="12.75" customHeight="1">
      <c r="A46" s="9" t="s">
        <v>29</v>
      </c>
      <c r="B46" s="31">
        <f>SUM(B42:B45)</f>
        <v>21198</v>
      </c>
      <c r="D46" s="39">
        <f>SUM(D42:D45)</f>
        <v>33556</v>
      </c>
    </row>
    <row r="47" spans="1:4" ht="12.75">
      <c r="A47" s="9"/>
      <c r="B47" s="26"/>
      <c r="D47" s="23"/>
    </row>
    <row r="48" spans="1:4" ht="12.75">
      <c r="A48" s="9" t="s">
        <v>30</v>
      </c>
      <c r="B48" s="26">
        <f>B46+B39</f>
        <v>25431</v>
      </c>
      <c r="D48" s="23">
        <f>D46+D39</f>
        <v>38171</v>
      </c>
    </row>
    <row r="49" spans="1:4" ht="12.75">
      <c r="A49" s="9"/>
      <c r="B49" s="26"/>
      <c r="D49" s="23"/>
    </row>
    <row r="50" spans="1:4" ht="12.75" customHeight="1" thickBot="1">
      <c r="A50" s="9" t="s">
        <v>31</v>
      </c>
      <c r="B50" s="30">
        <f>B48+B34</f>
        <v>149419</v>
      </c>
      <c r="D50" s="40">
        <f>D34+D48</f>
        <v>159285</v>
      </c>
    </row>
    <row r="51" spans="1:4" ht="15" customHeight="1" thickTop="1">
      <c r="A51" s="9"/>
      <c r="D51" s="10"/>
    </row>
    <row r="52" spans="1:4" ht="15" customHeight="1">
      <c r="A52" s="9"/>
      <c r="D52" s="10"/>
    </row>
    <row r="53" ht="12.75">
      <c r="D53" s="15"/>
    </row>
    <row r="54" ht="12.75">
      <c r="A54" s="15" t="s">
        <v>71</v>
      </c>
    </row>
    <row r="55" ht="12.75">
      <c r="A55" s="15" t="s">
        <v>124</v>
      </c>
    </row>
    <row r="56" ht="12.75">
      <c r="A56" s="15" t="s">
        <v>69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U-LI GROUP</cp:lastModifiedBy>
  <cp:lastPrinted>2009-05-04T02:09:25Z</cp:lastPrinted>
  <dcterms:created xsi:type="dcterms:W3CDTF">1999-11-23T06:00:06Z</dcterms:created>
  <dcterms:modified xsi:type="dcterms:W3CDTF">2009-05-19T08:51:10Z</dcterms:modified>
  <cp:category/>
  <cp:version/>
  <cp:contentType/>
  <cp:contentStatus/>
</cp:coreProperties>
</file>